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NoteBook Dell 2018\3 LOS\Chránené územia\Projekt ochrany lesa od 2020 - VZOR\"/>
    </mc:Choice>
  </mc:AlternateContent>
  <bookViews>
    <workbookView xWindow="0" yWindow="0" windowWidth="7470" windowHeight="4470"/>
  </bookViews>
  <sheets>
    <sheet name="Hárok1" sheetId="1" r:id="rId1"/>
  </sheets>
  <definedNames>
    <definedName name="_xlnm.Print_Area" localSheetId="0">Hárok1!$B$1:$F$48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17" i="1"/>
  <c r="F45" i="1" l="1"/>
  <c r="F37" i="1" l="1"/>
  <c r="F36" i="1"/>
  <c r="F35" i="1"/>
  <c r="F34" i="1"/>
  <c r="F33" i="1"/>
  <c r="F24" i="1"/>
  <c r="F23" i="1" s="1"/>
  <c r="F21" i="1"/>
  <c r="F43" i="1"/>
  <c r="F7" i="1"/>
  <c r="F9" i="1"/>
  <c r="F12" i="1"/>
  <c r="F13" i="1"/>
  <c r="F14" i="1"/>
  <c r="F19" i="1"/>
  <c r="F18" i="1" s="1"/>
  <c r="F15" i="1" s="1"/>
  <c r="F20" i="1"/>
  <c r="F26" i="1"/>
  <c r="F27" i="1"/>
  <c r="F29" i="1"/>
  <c r="F30" i="1"/>
  <c r="F31" i="1"/>
  <c r="F39" i="1"/>
  <c r="F40" i="1"/>
  <c r="F41" i="1"/>
  <c r="F42" i="1"/>
  <c r="F6" i="1"/>
  <c r="F38" i="1" l="1"/>
  <c r="F32" i="1"/>
  <c r="F5" i="1"/>
  <c r="F4" i="1" s="1"/>
  <c r="F11" i="1"/>
  <c r="F10" i="1" s="1"/>
  <c r="F28" i="1"/>
  <c r="F25" i="1" s="1"/>
  <c r="F46" i="1" l="1"/>
  <c r="F47" i="1" s="1"/>
  <c r="F48" i="1" l="1"/>
</calcChain>
</file>

<file path=xl/sharedStrings.xml><?xml version="1.0" encoding="utf-8"?>
<sst xmlns="http://schemas.openxmlformats.org/spreadsheetml/2006/main" count="97" uniqueCount="55">
  <si>
    <t xml:space="preserve">Popis  položky </t>
  </si>
  <si>
    <t>M.j.</t>
  </si>
  <si>
    <t>Množstvo</t>
  </si>
  <si>
    <t>cena / M.j.</t>
  </si>
  <si>
    <t>Cena spolu</t>
  </si>
  <si>
    <t>ks</t>
  </si>
  <si>
    <t>Inštalácia a demontovanie lapačov</t>
  </si>
  <si>
    <t>IT - ecolure klasic</t>
  </si>
  <si>
    <t>PC - ecolure klasic</t>
  </si>
  <si>
    <t>Inštalácia odparníkov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</si>
  <si>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</si>
  <si>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Práca podkôrnikových pozorovateľov</t>
  </si>
  <si>
    <t>hod.</t>
  </si>
  <si>
    <t>Asanácia klasických lapákov</t>
  </si>
  <si>
    <r>
      <t>-</t>
    </r>
    <r>
      <rPr>
        <sz val="7"/>
        <color rgb="FF000000"/>
        <rFont val="Times New Roman"/>
        <family val="1"/>
        <charset val="238"/>
      </rPr>
      <t xml:space="preserve">          </t>
    </r>
    <r>
      <rPr>
        <sz val="11"/>
        <color rgb="FF000000"/>
        <rFont val="Calibri"/>
        <family val="2"/>
        <charset val="238"/>
        <scheme val="minor"/>
      </rPr>
      <t>Traktorom</t>
    </r>
  </si>
  <si>
    <r>
      <t>-</t>
    </r>
    <r>
      <rPr>
        <sz val="7"/>
        <color rgb="FF000000"/>
        <rFont val="Times New Roman"/>
        <family val="1"/>
        <charset val="238"/>
      </rPr>
      <t xml:space="preserve">          </t>
    </r>
    <r>
      <rPr>
        <sz val="11"/>
        <color rgb="FF000000"/>
        <rFont val="Calibri"/>
        <family val="2"/>
        <charset val="238"/>
        <scheme val="minor"/>
      </rPr>
      <t>Koňmi</t>
    </r>
  </si>
  <si>
    <r>
      <t>-</t>
    </r>
    <r>
      <rPr>
        <sz val="7"/>
        <color rgb="FF000000"/>
        <rFont val="Times New Roman"/>
        <family val="1"/>
        <charset val="238"/>
      </rPr>
      <t xml:space="preserve">          </t>
    </r>
    <r>
      <rPr>
        <sz val="11"/>
        <color rgb="FF000000"/>
        <rFont val="Calibri"/>
        <family val="2"/>
        <charset val="238"/>
        <scheme val="minor"/>
      </rPr>
      <t>Lanovkami</t>
    </r>
  </si>
  <si>
    <t>DPH 20 %</t>
  </si>
  <si>
    <t>bez DPH</t>
  </si>
  <si>
    <t xml:space="preserve"> - Theysohn</t>
  </si>
  <si>
    <t xml:space="preserve"> - Ecotrap</t>
  </si>
  <si>
    <t>Klasické lapáky</t>
  </si>
  <si>
    <t xml:space="preserve"> - kontrola zdravotného stavu, hodnotenie naletenia lapákov a odchytov do lapačov</t>
  </si>
  <si>
    <t>Vyznačovanie náhodnej ťažby</t>
  </si>
  <si>
    <t>- Odkôrňovaním</t>
  </si>
  <si>
    <r>
      <t xml:space="preserve">- </t>
    </r>
    <r>
      <rPr>
        <sz val="7"/>
        <color rgb="FF000000"/>
        <rFont val="Times New Roman"/>
        <family val="1"/>
        <charset val="238"/>
      </rPr>
      <t xml:space="preserve"> </t>
    </r>
    <r>
      <rPr>
        <sz val="11"/>
        <color rgb="FF000000"/>
        <rFont val="Calibri"/>
        <family val="2"/>
        <charset val="238"/>
        <scheme val="minor"/>
      </rPr>
      <t>Chemicky</t>
    </r>
  </si>
  <si>
    <t xml:space="preserve"> - Prikrývanie sieťami</t>
  </si>
  <si>
    <t xml:space="preserve">- Uhadzovanie biomasy </t>
  </si>
  <si>
    <t>- Štiepkovanie biomasy</t>
  </si>
  <si>
    <t>- Pálenie biomasy</t>
  </si>
  <si>
    <t>- Odvoz biomasy</t>
  </si>
  <si>
    <t>- Chemická asanácia haluziny</t>
  </si>
  <si>
    <t>Náhodná ťažba (NŤ)</t>
  </si>
  <si>
    <t>Asanácia biomasy (haluziny a zvyškov) po NŤ</t>
  </si>
  <si>
    <t>- chemicky</t>
  </si>
  <si>
    <t>- odkôrnením</t>
  </si>
  <si>
    <t>- pálenie kôry</t>
  </si>
  <si>
    <t>- odvoz kôry</t>
  </si>
  <si>
    <t>- prikrývanie sieťami</t>
  </si>
  <si>
    <t>Spolu bez DPH</t>
  </si>
  <si>
    <t>Spolu s DPH</t>
  </si>
  <si>
    <t>Asanácia povrchu kôry kmeňov z NŤ</t>
  </si>
  <si>
    <t>vzorec</t>
  </si>
  <si>
    <t>Ťažba - stínka</t>
  </si>
  <si>
    <t>Približovanie</t>
  </si>
  <si>
    <t>Feromónové odparníky</t>
  </si>
  <si>
    <t>Lapače</t>
  </si>
  <si>
    <t>Nákup</t>
  </si>
  <si>
    <t>Spracovanie projektovej dokumentácie ochrany lesa</t>
  </si>
  <si>
    <t>Manažment projektu, jeho implementácie a vyhodnotenie</t>
  </si>
  <si>
    <t>Konštrukcia lapačov (laty atď.)</t>
  </si>
  <si>
    <t>Nákup lapačov</t>
  </si>
  <si>
    <t>Stínka lapákov</t>
  </si>
  <si>
    <t>Zakrývanie a označovanie</t>
  </si>
  <si>
    <t>Približovanie a manipulácia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</si>
</sst>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_-* #,##0.00\ [$€-41B]_-;\-* #,##0.00\ [$€-41B]_-;_-* &quot;-&quot;??\ [$€-41B]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7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0" xfId="0" quotePrefix="1" applyFont="1" applyFill="1" applyBorder="1" applyAlignment="1">
      <alignment horizontal="left" vertical="center"/>
    </xf>
    <xf numFmtId="164" fontId="5" fillId="2" borderId="11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2" fillId="3" borderId="0" xfId="0" applyFont="1" applyFill="1" applyBorder="1"/>
    <xf numFmtId="164" fontId="3" fillId="0" borderId="11" xfId="0" applyNumberFormat="1" applyFont="1" applyBorder="1" applyAlignment="1">
      <alignment horizontal="right" vertical="center"/>
    </xf>
    <xf numFmtId="164" fontId="3" fillId="0" borderId="14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3" fillId="5" borderId="7" xfId="0" applyNumberFormat="1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 vertical="center"/>
    </xf>
    <xf numFmtId="164" fontId="5" fillId="5" borderId="11" xfId="0" applyNumberFormat="1" applyFont="1" applyFill="1" applyBorder="1" applyAlignment="1">
      <alignment vertical="center"/>
    </xf>
    <xf numFmtId="0" fontId="0" fillId="5" borderId="13" xfId="0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164" fontId="5" fillId="5" borderId="13" xfId="1" applyNumberFormat="1" applyFont="1" applyFill="1" applyBorder="1" applyAlignment="1">
      <alignment horizontal="center" vertical="center"/>
    </xf>
    <xf numFmtId="164" fontId="5" fillId="5" borderId="14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64" fontId="5" fillId="2" borderId="13" xfId="1" applyNumberFormat="1" applyFont="1" applyFill="1" applyBorder="1" applyAlignment="1">
      <alignment horizontal="center" vertical="center"/>
    </xf>
    <xf numFmtId="164" fontId="5" fillId="2" borderId="14" xfId="0" applyNumberFormat="1" applyFont="1" applyFill="1" applyBorder="1" applyAlignment="1">
      <alignment vertical="center"/>
    </xf>
    <xf numFmtId="0" fontId="5" fillId="4" borderId="12" xfId="0" quotePrefix="1" applyFont="1" applyFill="1" applyBorder="1" applyAlignment="1">
      <alignment horizontal="left" vertical="center" wrapText="1"/>
    </xf>
    <xf numFmtId="0" fontId="0" fillId="4" borderId="13" xfId="0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164" fontId="5" fillId="4" borderId="13" xfId="1" applyNumberFormat="1" applyFont="1" applyFill="1" applyBorder="1" applyAlignment="1">
      <alignment horizontal="center" vertical="center"/>
    </xf>
    <xf numFmtId="164" fontId="5" fillId="4" borderId="14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64" fontId="3" fillId="6" borderId="7" xfId="0" applyNumberFormat="1" applyFont="1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64" fontId="5" fillId="6" borderId="1" xfId="1" applyNumberFormat="1" applyFont="1" applyFill="1" applyBorder="1" applyAlignment="1">
      <alignment horizontal="center" vertical="center"/>
    </xf>
    <xf numFmtId="164" fontId="5" fillId="6" borderId="11" xfId="0" applyNumberFormat="1" applyFont="1" applyFill="1" applyBorder="1" applyAlignment="1">
      <alignment vertical="center"/>
    </xf>
    <xf numFmtId="0" fontId="3" fillId="7" borderId="20" xfId="0" quotePrefix="1" applyFont="1" applyFill="1" applyBorder="1" applyAlignment="1">
      <alignment horizontal="left" vertical="center" wrapText="1"/>
    </xf>
    <xf numFmtId="164" fontId="3" fillId="7" borderId="7" xfId="0" applyNumberFormat="1" applyFont="1" applyFill="1" applyBorder="1" applyAlignment="1">
      <alignment vertical="center"/>
    </xf>
    <xf numFmtId="0" fontId="5" fillId="7" borderId="10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64" fontId="5" fillId="7" borderId="1" xfId="1" applyNumberFormat="1" applyFont="1" applyFill="1" applyBorder="1" applyAlignment="1">
      <alignment horizontal="center" vertical="center"/>
    </xf>
    <xf numFmtId="164" fontId="5" fillId="7" borderId="11" xfId="0" applyNumberFormat="1" applyFont="1" applyFill="1" applyBorder="1" applyAlignment="1">
      <alignment vertical="center"/>
    </xf>
    <xf numFmtId="164" fontId="3" fillId="7" borderId="11" xfId="0" applyNumberFormat="1" applyFont="1" applyFill="1" applyBorder="1" applyAlignment="1">
      <alignment vertical="center"/>
    </xf>
    <xf numFmtId="0" fontId="5" fillId="7" borderId="10" xfId="0" applyFont="1" applyFill="1" applyBorder="1" applyAlignment="1">
      <alignment horizontal="left" vertical="center" indent="4"/>
    </xf>
    <xf numFmtId="0" fontId="5" fillId="6" borderId="10" xfId="0" quotePrefix="1" applyFont="1" applyFill="1" applyBorder="1" applyAlignment="1">
      <alignment horizontal="left" vertical="center" indent="4"/>
    </xf>
    <xf numFmtId="0" fontId="5" fillId="6" borderId="12" xfId="0" quotePrefix="1" applyFont="1" applyFill="1" applyBorder="1" applyAlignment="1">
      <alignment horizontal="left" vertical="center" indent="4"/>
    </xf>
    <xf numFmtId="0" fontId="5" fillId="6" borderId="13" xfId="0" applyFont="1" applyFill="1" applyBorder="1" applyAlignment="1">
      <alignment horizontal="center" vertical="center"/>
    </xf>
    <xf numFmtId="164" fontId="5" fillId="6" borderId="13" xfId="1" applyNumberFormat="1" applyFont="1" applyFill="1" applyBorder="1" applyAlignment="1">
      <alignment horizontal="center" vertical="center"/>
    </xf>
    <xf numFmtId="0" fontId="5" fillId="5" borderId="10" xfId="0" quotePrefix="1" applyFont="1" applyFill="1" applyBorder="1" applyAlignment="1">
      <alignment horizontal="left" vertical="center"/>
    </xf>
    <xf numFmtId="0" fontId="5" fillId="5" borderId="12" xfId="0" quotePrefix="1" applyFont="1" applyFill="1" applyBorder="1" applyAlignment="1">
      <alignment horizontal="left" vertical="center"/>
    </xf>
    <xf numFmtId="0" fontId="5" fillId="7" borderId="19" xfId="0" applyFont="1" applyFill="1" applyBorder="1" applyAlignment="1">
      <alignment horizontal="left" vertical="center" indent="4"/>
    </xf>
    <xf numFmtId="0" fontId="0" fillId="7" borderId="2" xfId="0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164" fontId="5" fillId="7" borderId="2" xfId="1" applyNumberFormat="1" applyFont="1" applyFill="1" applyBorder="1" applyAlignment="1">
      <alignment horizontal="center" vertical="center"/>
    </xf>
    <xf numFmtId="164" fontId="5" fillId="7" borderId="9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horizontal="left" vertical="center"/>
    </xf>
    <xf numFmtId="0" fontId="0" fillId="6" borderId="13" xfId="0" applyFill="1" applyBorder="1" applyAlignment="1">
      <alignment horizontal="center" vertical="center"/>
    </xf>
    <xf numFmtId="164" fontId="5" fillId="6" borderId="14" xfId="0" applyNumberFormat="1" applyFont="1" applyFill="1" applyBorder="1" applyAlignment="1">
      <alignment vertical="center"/>
    </xf>
    <xf numFmtId="0" fontId="3" fillId="5" borderId="20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8" fontId="2" fillId="2" borderId="30" xfId="0" applyNumberFormat="1" applyFont="1" applyFill="1" applyBorder="1" applyAlignment="1">
      <alignment horizontal="center" vertical="center"/>
    </xf>
    <xf numFmtId="8" fontId="2" fillId="2" borderId="32" xfId="0" applyNumberFormat="1" applyFont="1" applyFill="1" applyBorder="1" applyAlignment="1">
      <alignment horizontal="center" vertical="center"/>
    </xf>
    <xf numFmtId="0" fontId="5" fillId="8" borderId="20" xfId="0" quotePrefix="1" applyFont="1" applyFill="1" applyBorder="1" applyAlignment="1">
      <alignment horizontal="left" vertical="center"/>
    </xf>
    <xf numFmtId="0" fontId="0" fillId="8" borderId="6" xfId="0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164" fontId="5" fillId="8" borderId="6" xfId="1" applyNumberFormat="1" applyFont="1" applyFill="1" applyBorder="1" applyAlignment="1">
      <alignment horizontal="center" vertical="center"/>
    </xf>
    <xf numFmtId="164" fontId="3" fillId="8" borderId="7" xfId="0" applyNumberFormat="1" applyFont="1" applyFill="1" applyBorder="1" applyAlignment="1">
      <alignment vertical="center"/>
    </xf>
    <xf numFmtId="0" fontId="5" fillId="8" borderId="12" xfId="0" quotePrefix="1" applyFont="1" applyFill="1" applyBorder="1" applyAlignment="1">
      <alignment horizontal="left" vertical="center"/>
    </xf>
    <xf numFmtId="0" fontId="0" fillId="8" borderId="13" xfId="0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164" fontId="5" fillId="8" borderId="13" xfId="1" applyNumberFormat="1" applyFont="1" applyFill="1" applyBorder="1" applyAlignment="1">
      <alignment horizontal="center" vertical="center"/>
    </xf>
    <xf numFmtId="164" fontId="3" fillId="8" borderId="14" xfId="0" applyNumberFormat="1" applyFont="1" applyFill="1" applyBorder="1" applyAlignment="1">
      <alignment vertical="center"/>
    </xf>
    <xf numFmtId="0" fontId="5" fillId="2" borderId="19" xfId="0" quotePrefix="1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vertical="center"/>
    </xf>
    <xf numFmtId="164" fontId="2" fillId="3" borderId="33" xfId="0" applyNumberFormat="1" applyFont="1" applyFill="1" applyBorder="1"/>
    <xf numFmtId="0" fontId="3" fillId="4" borderId="15" xfId="0" applyFont="1" applyFill="1" applyBorder="1" applyAlignment="1">
      <alignment horizontal="left" vertical="center"/>
    </xf>
    <xf numFmtId="164" fontId="3" fillId="4" borderId="16" xfId="0" applyNumberFormat="1" applyFont="1" applyFill="1" applyBorder="1" applyAlignment="1">
      <alignment vertical="center"/>
    </xf>
    <xf numFmtId="0" fontId="5" fillId="3" borderId="1" xfId="0" quotePrefix="1" applyFont="1" applyFill="1" applyBorder="1" applyAlignment="1">
      <alignment horizontal="left" vertical="center"/>
    </xf>
    <xf numFmtId="164" fontId="5" fillId="3" borderId="1" xfId="0" applyNumberFormat="1" applyFont="1" applyFill="1" applyBorder="1" applyAlignment="1">
      <alignment vertical="center"/>
    </xf>
    <xf numFmtId="0" fontId="5" fillId="3" borderId="1" xfId="0" quotePrefix="1" applyFont="1" applyFill="1" applyBorder="1" applyAlignment="1">
      <alignment horizontal="left" vertical="center" indent="4"/>
    </xf>
    <xf numFmtId="0" fontId="5" fillId="3" borderId="1" xfId="0" applyFont="1" applyFill="1" applyBorder="1" applyAlignment="1">
      <alignment horizontal="left" vertical="center"/>
    </xf>
    <xf numFmtId="0" fontId="0" fillId="3" borderId="1" xfId="0" applyFont="1" applyFill="1" applyBorder="1"/>
    <xf numFmtId="164" fontId="0" fillId="3" borderId="1" xfId="0" applyNumberFormat="1" applyFont="1" applyFill="1" applyBorder="1"/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8" fontId="2" fillId="2" borderId="21" xfId="0" applyNumberFormat="1" applyFont="1" applyFill="1" applyBorder="1" applyAlignment="1">
      <alignment horizontal="center" vertical="center"/>
    </xf>
    <xf numFmtId="8" fontId="2" fillId="2" borderId="22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8"/>
  <sheetViews>
    <sheetView tabSelected="1" zoomScaleNormal="100" workbookViewId="0">
      <selection activeCell="J24" sqref="J24"/>
    </sheetView>
  </sheetViews>
  <sheetFormatPr defaultRowHeight="15" x14ac:dyDescent="0.25"/>
  <cols>
    <col min="2" max="2" width="52.85546875" customWidth="1"/>
    <col min="4" max="4" width="9.7109375" bestFit="1" customWidth="1"/>
    <col min="5" max="5" width="10.42578125" bestFit="1" customWidth="1"/>
    <col min="6" max="6" width="14.7109375" customWidth="1"/>
  </cols>
  <sheetData>
    <row r="1" spans="2:7" ht="15.75" thickBot="1" x14ac:dyDescent="0.3"/>
    <row r="2" spans="2:7" x14ac:dyDescent="0.25">
      <c r="B2" s="128" t="s">
        <v>0</v>
      </c>
      <c r="C2" s="130" t="s">
        <v>1</v>
      </c>
      <c r="D2" s="130" t="s">
        <v>2</v>
      </c>
      <c r="E2" s="7" t="s">
        <v>3</v>
      </c>
      <c r="F2" s="42" t="s">
        <v>4</v>
      </c>
    </row>
    <row r="3" spans="2:7" ht="15.75" thickBot="1" x14ac:dyDescent="0.3">
      <c r="B3" s="129"/>
      <c r="C3" s="131"/>
      <c r="D3" s="131"/>
      <c r="E3" s="15" t="s">
        <v>18</v>
      </c>
      <c r="F3" s="43" t="s">
        <v>18</v>
      </c>
    </row>
    <row r="4" spans="2:7" x14ac:dyDescent="0.25">
      <c r="B4" s="29" t="s">
        <v>46</v>
      </c>
      <c r="C4" s="134"/>
      <c r="D4" s="135"/>
      <c r="E4" s="136"/>
      <c r="F4" s="31">
        <f>F5+F9+F8</f>
        <v>5850</v>
      </c>
      <c r="G4" t="s">
        <v>42</v>
      </c>
    </row>
    <row r="5" spans="2:7" x14ac:dyDescent="0.25">
      <c r="B5" s="78" t="s">
        <v>51</v>
      </c>
      <c r="C5" s="74"/>
      <c r="D5" s="75"/>
      <c r="E5" s="76"/>
      <c r="F5" s="77">
        <f>SUM(F6:F7)</f>
        <v>1600</v>
      </c>
      <c r="G5" t="s">
        <v>42</v>
      </c>
    </row>
    <row r="6" spans="2:7" x14ac:dyDescent="0.25">
      <c r="B6" s="8" t="s">
        <v>19</v>
      </c>
      <c r="C6" s="3" t="s">
        <v>5</v>
      </c>
      <c r="D6" s="1">
        <v>10</v>
      </c>
      <c r="E6" s="2">
        <v>25</v>
      </c>
      <c r="F6" s="9">
        <f>D6*E6</f>
        <v>250</v>
      </c>
    </row>
    <row r="7" spans="2:7" x14ac:dyDescent="0.25">
      <c r="B7" s="8" t="s">
        <v>20</v>
      </c>
      <c r="C7" s="3" t="s">
        <v>5</v>
      </c>
      <c r="D7" s="1">
        <v>90</v>
      </c>
      <c r="E7" s="2">
        <v>15</v>
      </c>
      <c r="F7" s="9">
        <f t="shared" ref="F7:F43" si="0">D7*E7</f>
        <v>1350</v>
      </c>
    </row>
    <row r="8" spans="2:7" x14ac:dyDescent="0.25">
      <c r="B8" s="92" t="s">
        <v>50</v>
      </c>
      <c r="C8" s="93"/>
      <c r="D8" s="94"/>
      <c r="E8" s="95"/>
      <c r="F8" s="96">
        <v>500</v>
      </c>
    </row>
    <row r="9" spans="2:7" ht="15.75" thickBot="1" x14ac:dyDescent="0.3">
      <c r="B9" s="32" t="s">
        <v>6</v>
      </c>
      <c r="C9" s="33" t="s">
        <v>5</v>
      </c>
      <c r="D9" s="34">
        <v>150</v>
      </c>
      <c r="E9" s="35">
        <v>25</v>
      </c>
      <c r="F9" s="36">
        <f t="shared" si="0"/>
        <v>3750</v>
      </c>
    </row>
    <row r="10" spans="2:7" x14ac:dyDescent="0.25">
      <c r="B10" s="29" t="s">
        <v>45</v>
      </c>
      <c r="C10" s="30"/>
      <c r="D10" s="132"/>
      <c r="E10" s="133"/>
      <c r="F10" s="31">
        <f>F11+F14</f>
        <v>552.79999999999995</v>
      </c>
      <c r="G10" t="s">
        <v>42</v>
      </c>
    </row>
    <row r="11" spans="2:7" x14ac:dyDescent="0.25">
      <c r="B11" s="73" t="s">
        <v>47</v>
      </c>
      <c r="C11" s="79"/>
      <c r="D11" s="80"/>
      <c r="E11" s="81"/>
      <c r="F11" s="77">
        <f>SUM(F12:F13)</f>
        <v>432.8</v>
      </c>
      <c r="G11" t="s">
        <v>42</v>
      </c>
    </row>
    <row r="12" spans="2:7" x14ac:dyDescent="0.25">
      <c r="B12" s="10" t="s">
        <v>7</v>
      </c>
      <c r="C12" s="3" t="s">
        <v>5</v>
      </c>
      <c r="D12" s="1">
        <v>60</v>
      </c>
      <c r="E12" s="2">
        <v>4.8</v>
      </c>
      <c r="F12" s="9">
        <f t="shared" si="0"/>
        <v>288</v>
      </c>
    </row>
    <row r="13" spans="2:7" x14ac:dyDescent="0.25">
      <c r="B13" s="10" t="s">
        <v>8</v>
      </c>
      <c r="C13" s="3" t="s">
        <v>5</v>
      </c>
      <c r="D13" s="1">
        <v>20</v>
      </c>
      <c r="E13" s="2">
        <v>7.24</v>
      </c>
      <c r="F13" s="9">
        <f t="shared" si="0"/>
        <v>144.80000000000001</v>
      </c>
    </row>
    <row r="14" spans="2:7" ht="15.75" thickBot="1" x14ac:dyDescent="0.3">
      <c r="B14" s="32" t="s">
        <v>9</v>
      </c>
      <c r="C14" s="33" t="s">
        <v>5</v>
      </c>
      <c r="D14" s="34">
        <v>80</v>
      </c>
      <c r="E14" s="35">
        <v>1.5</v>
      </c>
      <c r="F14" s="36">
        <f t="shared" si="0"/>
        <v>120</v>
      </c>
    </row>
    <row r="15" spans="2:7" x14ac:dyDescent="0.25">
      <c r="B15" s="11" t="s">
        <v>21</v>
      </c>
      <c r="C15" s="12"/>
      <c r="D15" s="12"/>
      <c r="E15" s="12"/>
      <c r="F15" s="97">
        <f>F16+F17+F18+F22</f>
        <v>2550</v>
      </c>
      <c r="G15" t="s">
        <v>42</v>
      </c>
    </row>
    <row r="16" spans="2:7" x14ac:dyDescent="0.25">
      <c r="B16" s="103" t="s">
        <v>52</v>
      </c>
      <c r="C16" s="104" t="s">
        <v>5</v>
      </c>
      <c r="D16" s="137">
        <v>5</v>
      </c>
      <c r="E16" s="5">
        <v>25</v>
      </c>
      <c r="F16" s="101">
        <f t="shared" ref="F16:F17" si="1">D16*E16</f>
        <v>125</v>
      </c>
    </row>
    <row r="17" spans="2:7" x14ac:dyDescent="0.25">
      <c r="B17" s="103" t="s">
        <v>53</v>
      </c>
      <c r="C17" s="104" t="s">
        <v>5</v>
      </c>
      <c r="D17" s="137">
        <v>5</v>
      </c>
      <c r="E17" s="5">
        <v>10</v>
      </c>
      <c r="F17" s="101">
        <f t="shared" si="1"/>
        <v>50</v>
      </c>
    </row>
    <row r="18" spans="2:7" x14ac:dyDescent="0.25">
      <c r="B18" s="100" t="s">
        <v>13</v>
      </c>
      <c r="C18" s="118"/>
      <c r="D18" s="118"/>
      <c r="E18" s="118"/>
      <c r="F18" s="101">
        <f>SUM(F19:F21)</f>
        <v>2250</v>
      </c>
      <c r="G18" t="s">
        <v>42</v>
      </c>
    </row>
    <row r="19" spans="2:7" ht="17.25" x14ac:dyDescent="0.25">
      <c r="B19" s="102" t="s">
        <v>25</v>
      </c>
      <c r="C19" s="6" t="s">
        <v>10</v>
      </c>
      <c r="D19" s="4">
        <v>100</v>
      </c>
      <c r="E19" s="5">
        <v>15</v>
      </c>
      <c r="F19" s="101">
        <f t="shared" si="0"/>
        <v>1500</v>
      </c>
    </row>
    <row r="20" spans="2:7" ht="17.25" x14ac:dyDescent="0.25">
      <c r="B20" s="102" t="s">
        <v>24</v>
      </c>
      <c r="C20" s="6" t="s">
        <v>10</v>
      </c>
      <c r="D20" s="4">
        <v>20</v>
      </c>
      <c r="E20" s="5">
        <v>25</v>
      </c>
      <c r="F20" s="101">
        <f t="shared" si="0"/>
        <v>500</v>
      </c>
    </row>
    <row r="21" spans="2:7" ht="17.25" x14ac:dyDescent="0.25">
      <c r="B21" s="102" t="s">
        <v>26</v>
      </c>
      <c r="C21" s="6" t="s">
        <v>10</v>
      </c>
      <c r="D21" s="4">
        <v>10</v>
      </c>
      <c r="E21" s="5">
        <v>25</v>
      </c>
      <c r="F21" s="101">
        <f t="shared" si="0"/>
        <v>250</v>
      </c>
    </row>
    <row r="22" spans="2:7" x14ac:dyDescent="0.25">
      <c r="B22" s="103" t="s">
        <v>54</v>
      </c>
      <c r="C22" s="104" t="s">
        <v>5</v>
      </c>
      <c r="D22" s="137">
        <v>5</v>
      </c>
      <c r="E22" s="5">
        <v>25</v>
      </c>
      <c r="F22" s="105">
        <f t="shared" si="0"/>
        <v>125</v>
      </c>
    </row>
    <row r="23" spans="2:7" x14ac:dyDescent="0.25">
      <c r="B23" s="98" t="s">
        <v>11</v>
      </c>
      <c r="C23" s="125"/>
      <c r="D23" s="126"/>
      <c r="E23" s="127"/>
      <c r="F23" s="99">
        <f>F24</f>
        <v>24000</v>
      </c>
      <c r="G23" t="s">
        <v>42</v>
      </c>
    </row>
    <row r="24" spans="2:7" ht="30.75" thickBot="1" x14ac:dyDescent="0.3">
      <c r="B24" s="37" t="s">
        <v>22</v>
      </c>
      <c r="C24" s="38" t="s">
        <v>12</v>
      </c>
      <c r="D24" s="39">
        <v>4800</v>
      </c>
      <c r="E24" s="40">
        <v>5</v>
      </c>
      <c r="F24" s="41">
        <f>D24*E24</f>
        <v>24000</v>
      </c>
    </row>
    <row r="25" spans="2:7" x14ac:dyDescent="0.25">
      <c r="B25" s="49" t="s">
        <v>32</v>
      </c>
      <c r="C25" s="115"/>
      <c r="D25" s="116"/>
      <c r="E25" s="117"/>
      <c r="F25" s="50">
        <f>F26+F27+F28</f>
        <v>42100</v>
      </c>
      <c r="G25" t="s">
        <v>42</v>
      </c>
    </row>
    <row r="26" spans="2:7" ht="17.25" x14ac:dyDescent="0.25">
      <c r="B26" s="51" t="s">
        <v>23</v>
      </c>
      <c r="C26" s="52" t="s">
        <v>10</v>
      </c>
      <c r="D26" s="53">
        <v>700</v>
      </c>
      <c r="E26" s="54">
        <v>1</v>
      </c>
      <c r="F26" s="55">
        <f t="shared" si="0"/>
        <v>700</v>
      </c>
    </row>
    <row r="27" spans="2:7" ht="17.25" x14ac:dyDescent="0.25">
      <c r="B27" s="51" t="s">
        <v>43</v>
      </c>
      <c r="C27" s="52" t="s">
        <v>10</v>
      </c>
      <c r="D27" s="53">
        <v>700</v>
      </c>
      <c r="E27" s="54">
        <v>25</v>
      </c>
      <c r="F27" s="55">
        <f t="shared" si="0"/>
        <v>17500</v>
      </c>
    </row>
    <row r="28" spans="2:7" ht="17.25" x14ac:dyDescent="0.25">
      <c r="B28" s="51" t="s">
        <v>44</v>
      </c>
      <c r="C28" s="52" t="s">
        <v>10</v>
      </c>
      <c r="D28" s="53">
        <v>700</v>
      </c>
      <c r="E28" s="54"/>
      <c r="F28" s="56">
        <f>SUM(F29:F31)</f>
        <v>23900</v>
      </c>
      <c r="G28" t="s">
        <v>42</v>
      </c>
    </row>
    <row r="29" spans="2:7" ht="17.25" x14ac:dyDescent="0.25">
      <c r="B29" s="57" t="s">
        <v>14</v>
      </c>
      <c r="C29" s="52" t="s">
        <v>10</v>
      </c>
      <c r="D29" s="53">
        <v>600</v>
      </c>
      <c r="E29" s="54">
        <v>30</v>
      </c>
      <c r="F29" s="55">
        <f t="shared" si="0"/>
        <v>18000</v>
      </c>
    </row>
    <row r="30" spans="2:7" ht="17.25" x14ac:dyDescent="0.25">
      <c r="B30" s="57" t="s">
        <v>15</v>
      </c>
      <c r="C30" s="52" t="s">
        <v>10</v>
      </c>
      <c r="D30" s="53">
        <v>10</v>
      </c>
      <c r="E30" s="54">
        <v>50</v>
      </c>
      <c r="F30" s="55">
        <f t="shared" si="0"/>
        <v>500</v>
      </c>
    </row>
    <row r="31" spans="2:7" ht="18" thickBot="1" x14ac:dyDescent="0.3">
      <c r="B31" s="64" t="s">
        <v>16</v>
      </c>
      <c r="C31" s="65" t="s">
        <v>10</v>
      </c>
      <c r="D31" s="66">
        <v>90</v>
      </c>
      <c r="E31" s="67">
        <v>60</v>
      </c>
      <c r="F31" s="68">
        <f t="shared" si="0"/>
        <v>5400</v>
      </c>
    </row>
    <row r="32" spans="2:7" x14ac:dyDescent="0.25">
      <c r="B32" s="69" t="s">
        <v>41</v>
      </c>
      <c r="C32" s="119"/>
      <c r="D32" s="120"/>
      <c r="E32" s="121"/>
      <c r="F32" s="44">
        <f>SUM(F33:F37)</f>
        <v>10150</v>
      </c>
      <c r="G32" t="s">
        <v>42</v>
      </c>
    </row>
    <row r="33" spans="2:7" ht="17.25" x14ac:dyDescent="0.25">
      <c r="B33" s="58" t="s">
        <v>34</v>
      </c>
      <c r="C33" s="45" t="s">
        <v>10</v>
      </c>
      <c r="D33" s="46">
        <v>500</v>
      </c>
      <c r="E33" s="47">
        <v>10</v>
      </c>
      <c r="F33" s="48">
        <f t="shared" si="0"/>
        <v>5000</v>
      </c>
    </row>
    <row r="34" spans="2:7" ht="17.25" x14ac:dyDescent="0.25">
      <c r="B34" s="58" t="s">
        <v>35</v>
      </c>
      <c r="C34" s="45" t="s">
        <v>10</v>
      </c>
      <c r="D34" s="46">
        <v>100</v>
      </c>
      <c r="E34" s="47">
        <v>25</v>
      </c>
      <c r="F34" s="48">
        <f t="shared" si="0"/>
        <v>2500</v>
      </c>
    </row>
    <row r="35" spans="2:7" ht="17.25" x14ac:dyDescent="0.25">
      <c r="B35" s="58" t="s">
        <v>36</v>
      </c>
      <c r="C35" s="45" t="s">
        <v>10</v>
      </c>
      <c r="D35" s="46">
        <v>70</v>
      </c>
      <c r="E35" s="47">
        <v>10</v>
      </c>
      <c r="F35" s="48">
        <f t="shared" si="0"/>
        <v>700</v>
      </c>
    </row>
    <row r="36" spans="2:7" ht="17.25" x14ac:dyDescent="0.25">
      <c r="B36" s="58" t="s">
        <v>37</v>
      </c>
      <c r="C36" s="45" t="s">
        <v>10</v>
      </c>
      <c r="D36" s="46">
        <v>30</v>
      </c>
      <c r="E36" s="47">
        <v>15</v>
      </c>
      <c r="F36" s="48">
        <f t="shared" si="0"/>
        <v>450</v>
      </c>
    </row>
    <row r="37" spans="2:7" ht="18" thickBot="1" x14ac:dyDescent="0.3">
      <c r="B37" s="59" t="s">
        <v>38</v>
      </c>
      <c r="C37" s="70" t="s">
        <v>10</v>
      </c>
      <c r="D37" s="60">
        <v>100</v>
      </c>
      <c r="E37" s="61">
        <v>15</v>
      </c>
      <c r="F37" s="71">
        <f t="shared" si="0"/>
        <v>1500</v>
      </c>
    </row>
    <row r="38" spans="2:7" x14ac:dyDescent="0.25">
      <c r="B38" s="72" t="s">
        <v>33</v>
      </c>
      <c r="C38" s="122"/>
      <c r="D38" s="123"/>
      <c r="E38" s="124"/>
      <c r="F38" s="20">
        <f>SUM(F39:F43)</f>
        <v>850</v>
      </c>
      <c r="G38" t="s">
        <v>42</v>
      </c>
    </row>
    <row r="39" spans="2:7" ht="17.25" x14ac:dyDescent="0.25">
      <c r="B39" s="62" t="s">
        <v>27</v>
      </c>
      <c r="C39" s="21" t="s">
        <v>10</v>
      </c>
      <c r="D39" s="22">
        <v>50</v>
      </c>
      <c r="E39" s="23">
        <v>6</v>
      </c>
      <c r="F39" s="24">
        <f t="shared" si="0"/>
        <v>300</v>
      </c>
    </row>
    <row r="40" spans="2:7" ht="17.25" x14ac:dyDescent="0.25">
      <c r="B40" s="62" t="s">
        <v>28</v>
      </c>
      <c r="C40" s="21" t="s">
        <v>10</v>
      </c>
      <c r="D40" s="22">
        <v>50</v>
      </c>
      <c r="E40" s="23">
        <v>5</v>
      </c>
      <c r="F40" s="24">
        <f t="shared" si="0"/>
        <v>250</v>
      </c>
    </row>
    <row r="41" spans="2:7" ht="17.25" x14ac:dyDescent="0.25">
      <c r="B41" s="62" t="s">
        <v>29</v>
      </c>
      <c r="C41" s="21" t="s">
        <v>10</v>
      </c>
      <c r="D41" s="22">
        <v>30</v>
      </c>
      <c r="E41" s="23">
        <v>5</v>
      </c>
      <c r="F41" s="24">
        <f t="shared" si="0"/>
        <v>150</v>
      </c>
    </row>
    <row r="42" spans="2:7" ht="17.25" x14ac:dyDescent="0.25">
      <c r="B42" s="62" t="s">
        <v>30</v>
      </c>
      <c r="C42" s="21" t="s">
        <v>10</v>
      </c>
      <c r="D42" s="22">
        <v>20</v>
      </c>
      <c r="E42" s="23">
        <v>5</v>
      </c>
      <c r="F42" s="24">
        <f t="shared" si="0"/>
        <v>100</v>
      </c>
    </row>
    <row r="43" spans="2:7" ht="18" thickBot="1" x14ac:dyDescent="0.3">
      <c r="B43" s="63" t="s">
        <v>31</v>
      </c>
      <c r="C43" s="25" t="s">
        <v>10</v>
      </c>
      <c r="D43" s="26">
        <v>10</v>
      </c>
      <c r="E43" s="27">
        <v>5</v>
      </c>
      <c r="F43" s="28">
        <f t="shared" si="0"/>
        <v>50</v>
      </c>
    </row>
    <row r="44" spans="2:7" x14ac:dyDescent="0.25">
      <c r="B44" s="82" t="s">
        <v>48</v>
      </c>
      <c r="C44" s="83" t="s">
        <v>5</v>
      </c>
      <c r="D44" s="84"/>
      <c r="E44" s="85"/>
      <c r="F44" s="86">
        <v>2500</v>
      </c>
    </row>
    <row r="45" spans="2:7" ht="15.75" thickBot="1" x14ac:dyDescent="0.3">
      <c r="B45" s="87" t="s">
        <v>49</v>
      </c>
      <c r="C45" s="88" t="s">
        <v>12</v>
      </c>
      <c r="D45" s="89">
        <v>400</v>
      </c>
      <c r="E45" s="90">
        <v>35</v>
      </c>
      <c r="F45" s="91">
        <f t="shared" ref="F45" si="2">D45*E45</f>
        <v>14000</v>
      </c>
    </row>
    <row r="46" spans="2:7" x14ac:dyDescent="0.25">
      <c r="B46" s="17" t="s">
        <v>39</v>
      </c>
      <c r="C46" s="106"/>
      <c r="D46" s="107"/>
      <c r="E46" s="108"/>
      <c r="F46" s="16">
        <f>F4+F10+F15+F23+F25+F32+F38+F44+F45</f>
        <v>102552.8</v>
      </c>
      <c r="G46" t="s">
        <v>42</v>
      </c>
    </row>
    <row r="47" spans="2:7" x14ac:dyDescent="0.25">
      <c r="B47" s="18" t="s">
        <v>17</v>
      </c>
      <c r="C47" s="109"/>
      <c r="D47" s="110"/>
      <c r="E47" s="111"/>
      <c r="F47" s="13">
        <f>F46*0.2</f>
        <v>20510.560000000001</v>
      </c>
      <c r="G47" t="s">
        <v>42</v>
      </c>
    </row>
    <row r="48" spans="2:7" ht="15.75" thickBot="1" x14ac:dyDescent="0.3">
      <c r="B48" s="19" t="s">
        <v>40</v>
      </c>
      <c r="C48" s="112"/>
      <c r="D48" s="113"/>
      <c r="E48" s="114"/>
      <c r="F48" s="14">
        <f>F46+F47</f>
        <v>123063.36</v>
      </c>
      <c r="G48" t="s">
        <v>42</v>
      </c>
    </row>
  </sheetData>
  <mergeCells count="13">
    <mergeCell ref="B2:B3"/>
    <mergeCell ref="C2:C3"/>
    <mergeCell ref="D2:D3"/>
    <mergeCell ref="D10:E10"/>
    <mergeCell ref="C4:E4"/>
    <mergeCell ref="C46:E46"/>
    <mergeCell ref="C47:E47"/>
    <mergeCell ref="C48:E48"/>
    <mergeCell ref="C25:E25"/>
    <mergeCell ref="C18:E18"/>
    <mergeCell ref="C32:E32"/>
    <mergeCell ref="C38:E38"/>
    <mergeCell ref="C23:E23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 Kunca</dc:creator>
  <cp:lastModifiedBy>Andrej Kunca</cp:lastModifiedBy>
  <cp:lastPrinted>2020-04-01T11:12:51Z</cp:lastPrinted>
  <dcterms:created xsi:type="dcterms:W3CDTF">2020-02-28T09:50:58Z</dcterms:created>
  <dcterms:modified xsi:type="dcterms:W3CDTF">2021-03-16T11:15:24Z</dcterms:modified>
</cp:coreProperties>
</file>